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Лист1!$A$1:$O$15</definedName>
  </definedNames>
  <calcPr calcId="124519"/>
</workbook>
</file>

<file path=xl/calcChain.xml><?xml version="1.0" encoding="utf-8"?>
<calcChain xmlns="http://schemas.openxmlformats.org/spreadsheetml/2006/main">
  <c r="H13" i="1"/>
  <c r="J13" s="1"/>
  <c r="N13" s="1"/>
  <c r="M13"/>
  <c r="N14"/>
  <c r="M14"/>
  <c r="J14"/>
  <c r="I14"/>
  <c r="H14"/>
  <c r="I13" l="1"/>
</calcChain>
</file>

<file path=xl/sharedStrings.xml><?xml version="1.0" encoding="utf-8"?>
<sst xmlns="http://schemas.openxmlformats.org/spreadsheetml/2006/main" count="76" uniqueCount="54">
  <si>
    <t>№</t>
  </si>
  <si>
    <t>Міжнародна назва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</si>
  <si>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</si>
  <si>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</si>
  <si>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</si>
  <si>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</si>
  <si>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</si>
  <si>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</si>
  <si>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r>
      <t xml:space="preserve">Ціна з ПДВ,грн  </t>
    </r>
    <r>
      <rPr>
        <b/>
        <sz val="8"/>
        <rFont val="Times New Roman"/>
        <family val="1"/>
        <charset val="204"/>
      </rPr>
      <t>( гр.7+8)</t>
    </r>
  </si>
  <si>
    <t>К-ть</t>
  </si>
  <si>
    <t xml:space="preserve">Залишки на складі </t>
  </si>
  <si>
    <t>Кількість на тендер</t>
  </si>
  <si>
    <t>Сума</t>
  </si>
  <si>
    <t>Дексаметазон (Dexamethasone)</t>
  </si>
  <si>
    <t>ін’єкції: 4 мг/мл по 1 мл в ампулах</t>
  </si>
  <si>
    <t>ДЕКСАМЕТАЗОН</t>
  </si>
  <si>
    <t>амп</t>
  </si>
  <si>
    <t>Метоклопрамід (Metoclopramide)</t>
  </si>
  <si>
    <t>ін’єкції: 5 мг (гідрохлорид)/мл по 2 мл в ампулах</t>
  </si>
  <si>
    <t>Метоклопрамід</t>
  </si>
  <si>
    <t>ін’єкції: 2 мг/мл по 2 мл,  в ампулах (у вигляді гідрохлориду)</t>
  </si>
  <si>
    <t>ОСЕТРОН®</t>
  </si>
  <si>
    <t>Епінефрин/Адреналін (Epinephrine/Adrenaline)</t>
  </si>
  <si>
    <t>ін’єкції: 1 мг (у вигляді гідрохлориду та гідротартрату) по 1 мл в ампулах, що відповідає 1,82 мг адреналіну тартрату в 1 мл</t>
  </si>
  <si>
    <t>Адреналін-Здоров'я</t>
  </si>
  <si>
    <t>Преднізолон (Prednisolone)</t>
  </si>
  <si>
    <t xml:space="preserve">таблетки: 5 мг; </t>
  </si>
  <si>
    <t>Преднізолон</t>
  </si>
  <si>
    <t>фл</t>
  </si>
  <si>
    <t xml:space="preserve">розчин для ін’єкцій: 30 мг/мл по 1 мл </t>
  </si>
  <si>
    <t>Кальцію глюконат (Calcium gluconate)</t>
  </si>
  <si>
    <t>ін’єкції: 100 мг/мл по 10 мл в ампулах</t>
  </si>
  <si>
    <t>Кальцію глюконат</t>
  </si>
  <si>
    <t>Цефіксим (Cefixime)*</t>
  </si>
  <si>
    <t>капсули: 400 мг (у вигляді тригідрату)</t>
  </si>
  <si>
    <t>СОРЦЕФ®</t>
  </si>
  <si>
    <t>таб</t>
  </si>
  <si>
    <t>порошок для приготування розчину для ін’єкцій: 1 г (у вигляді натрієвої солі) у флаконі</t>
  </si>
  <si>
    <t>Цефтріаксон</t>
  </si>
  <si>
    <t>Транексамова кислота (Tranexamic acid)</t>
  </si>
  <si>
    <t>ін’єкції: 50 мг/мл; по 10 мл в ампулах</t>
  </si>
  <si>
    <t>ГЕМАКСАМ</t>
  </si>
  <si>
    <t>ін’єкції: 125 мг/2 мл (у вигляді натрію сукцинату) у флаконі;  (у вигляді натрію сукцинату) у флаконі</t>
  </si>
  <si>
    <t>солу-медрол</t>
  </si>
  <si>
    <t>ВСЬОГО:</t>
  </si>
  <si>
    <t>віфенд</t>
  </si>
  <si>
    <t>таблетки: 200 мг</t>
  </si>
  <si>
    <t>Вориконазол (Voriconazole)*</t>
  </si>
  <si>
    <t>Технічне завдання на ліки НП 6 (12 лотів), які увійшли до національного переліку 2021</t>
  </si>
  <si>
    <t xml:space="preserve">код ДК 021:2015 </t>
  </si>
  <si>
    <t>33651100-9</t>
  </si>
  <si>
    <t>Ондансетрон (Ondansetron) [д] þ</t>
  </si>
  <si>
    <t>Цефтріаксон (Ceftriaxone)* þ</t>
  </si>
  <si>
    <r>
      <t>Метилпреднізолон (Methylprednisolone)</t>
    </r>
    <r>
      <rPr>
        <sz val="9"/>
        <rFont val="Times New Roman"/>
        <family val="1"/>
        <charset val="204"/>
      </rPr>
      <t>*</t>
    </r>
    <r>
      <rPr>
        <i/>
        <sz val="9"/>
        <rFont val="Times New Roman"/>
        <family val="1"/>
        <charset val="204"/>
      </rPr>
      <t xml:space="preserve"> [сп]</t>
    </r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</si>
</sst>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45">
    <xf numFmtId="0" fontId="0" fillId="0" borderId="0"/>
    <xf numFmtId="0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22" fillId="3" borderId="0" applyNumberFormat="0" applyBorder="0" applyAlignment="0" applyProtection="0"/>
    <xf numFmtId="0" fontId="14" fillId="14" borderId="1" applyNumberFormat="0" applyAlignment="0" applyProtection="0"/>
    <xf numFmtId="0" fontId="19" fillId="24" borderId="2" applyNumberFormat="0" applyAlignment="0" applyProtection="0"/>
    <xf numFmtId="0" fontId="23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2" fillId="7" borderId="1" applyNumberFormat="0" applyAlignment="0" applyProtection="0"/>
    <xf numFmtId="0" fontId="24" fillId="0" borderId="6" applyNumberFormat="0" applyFill="0" applyAlignment="0" applyProtection="0"/>
    <xf numFmtId="0" fontId="21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13" fillId="14" borderId="8" applyNumberFormat="0" applyAlignment="0" applyProtection="0"/>
    <xf numFmtId="0" fontId="20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3" fillId="14" borderId="8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14" fillId="14" borderId="1" applyNumberFormat="0" applyAlignment="0" applyProtection="0"/>
    <xf numFmtId="0" fontId="26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/>
    <xf numFmtId="0" fontId="10" fillId="0" borderId="0"/>
    <xf numFmtId="0" fontId="27" fillId="0" borderId="0"/>
    <xf numFmtId="0" fontId="24" fillId="0" borderId="6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19" fillId="24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4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9" applyNumberFormat="0" applyFill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13" fillId="14" borderId="8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1" fillId="15" borderId="0" applyNumberFormat="0" applyBorder="0" applyAlignment="0" applyProtection="0"/>
    <xf numFmtId="0" fontId="28" fillId="0" borderId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3" fontId="29" fillId="0" borderId="0" applyFill="0" applyBorder="0" applyAlignment="0" applyProtection="0"/>
    <xf numFmtId="174" fontId="29" fillId="0" borderId="0" applyFill="0" applyBorder="0" applyAlignment="0" applyProtection="0"/>
    <xf numFmtId="167" fontId="2" fillId="0" borderId="0" applyFont="0" applyFill="0" applyBorder="0" applyAlignment="0" applyProtection="0"/>
    <xf numFmtId="0" fontId="29" fillId="0" borderId="0" applyFill="0" applyBorder="0" applyAlignment="0" applyProtection="0"/>
    <xf numFmtId="43" fontId="10" fillId="0" borderId="0" applyFont="0" applyFill="0" applyBorder="0" applyAlignment="0" applyProtection="0"/>
    <xf numFmtId="170" fontId="29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10" xfId="1" applyFont="1" applyFill="1" applyBorder="1" applyAlignment="1">
      <alignment horizontal="center" vertical="center"/>
    </xf>
    <xf numFmtId="0" fontId="30" fillId="0" borderId="10" xfId="1" applyFont="1" applyBorder="1" applyAlignment="1">
      <alignment wrapText="1"/>
    </xf>
    <xf numFmtId="0" fontId="4" fillId="0" borderId="10" xfId="1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 vertical="center" wrapText="1"/>
    </xf>
    <xf numFmtId="169" fontId="4" fillId="0" borderId="10" xfId="1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top" wrapText="1"/>
    </xf>
    <xf numFmtId="0" fontId="3" fillId="0" borderId="10" xfId="1" applyNumberFormat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0" fontId="31" fillId="0" borderId="0" xfId="0" applyFont="1"/>
    <xf numFmtId="0" fontId="2" fillId="0" borderId="10" xfId="1044" applyBorder="1"/>
    <xf numFmtId="0" fontId="5" fillId="0" borderId="10" xfId="1044" applyFont="1" applyBorder="1"/>
    <xf numFmtId="0" fontId="5" fillId="0" borderId="10" xfId="1044" applyFont="1" applyBorder="1" applyAlignment="1">
      <alignment wrapText="1"/>
    </xf>
    <xf numFmtId="0" fontId="5" fillId="0" borderId="10" xfId="1044" applyFont="1" applyBorder="1" applyAlignment="1">
      <alignment horizontal="left"/>
    </xf>
    <xf numFmtId="0" fontId="5" fillId="0" borderId="10" xfId="1044" applyFont="1" applyBorder="1" applyAlignment="1">
      <alignment horizontal="center"/>
    </xf>
    <xf numFmtId="2" fontId="5" fillId="0" borderId="10" xfId="1044" applyNumberFormat="1" applyFont="1" applyBorder="1" applyAlignment="1">
      <alignment horizontal="left"/>
    </xf>
    <xf numFmtId="0" fontId="2" fillId="0" borderId="10" xfId="1044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32" fillId="0" borderId="10" xfId="1" applyFont="1" applyBorder="1" applyAlignment="1">
      <alignment vertical="top" wrapText="1"/>
    </xf>
    <xf numFmtId="0" fontId="33" fillId="0" borderId="10" xfId="1" applyFont="1" applyBorder="1" applyAlignment="1">
      <alignment vertical="top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33" fillId="0" borderId="10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11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6" fillId="0" borderId="11" xfId="1" applyFont="1" applyBorder="1" applyAlignment="1">
      <alignment horizontal="center" wrapText="1"/>
    </xf>
    <xf numFmtId="0" fontId="7" fillId="0" borderId="13" xfId="1" applyFont="1" applyBorder="1" applyAlignment="1">
      <alignment wrapText="1"/>
    </xf>
    <xf numFmtId="0" fontId="0" fillId="0" borderId="12" xfId="0" applyBorder="1" applyAlignment="1">
      <alignment wrapText="1"/>
    </xf>
  </cellXfs>
  <cellStyles count="104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7"/>
    <cellStyle name="Обычный 2 11" xfId="828"/>
    <cellStyle name="Обычный 2 11 2" xfId="829"/>
    <cellStyle name="Обычный 2 11 2 2" xfId="830"/>
    <cellStyle name="Обычный 2 11 2 2 2" xfId="831"/>
    <cellStyle name="Обычный 2 11 2 2 2 2" xfId="832"/>
    <cellStyle name="Обычный 2 11 2 3" xfId="833"/>
    <cellStyle name="Обычный 2 11 3" xfId="834"/>
    <cellStyle name="Обычный 2 11 3 2" xfId="835"/>
    <cellStyle name="Обычный 2 12" xfId="836"/>
    <cellStyle name="Обычный 2 12 2" xfId="837"/>
    <cellStyle name="Обычный 2 12 2 2" xfId="838"/>
    <cellStyle name="Обычный 2 13" xfId="839"/>
    <cellStyle name="Обычный 2 14" xfId="840"/>
    <cellStyle name="Обычный 2 15" xfId="841"/>
    <cellStyle name="Обычный 2 16" xfId="842"/>
    <cellStyle name="Обычный 2 17" xfId="843"/>
    <cellStyle name="Обычный 2 18" xfId="844"/>
    <cellStyle name="Обычный 2 2" xfId="845"/>
    <cellStyle name="Обычный 2 2 2" xfId="846"/>
    <cellStyle name="Обычный 2 3" xfId="847"/>
    <cellStyle name="Обычный 2 4" xfId="848"/>
    <cellStyle name="Обычный 2 5" xfId="849"/>
    <cellStyle name="Обычный 2 6" xfId="850"/>
    <cellStyle name="Обычный 2 7" xfId="851"/>
    <cellStyle name="Обычный 2 8" xfId="852"/>
    <cellStyle name="Обычный 2 9" xfId="853"/>
    <cellStyle name="Обычный 3" xfId="854"/>
    <cellStyle name="Обычный 3 2" xfId="855"/>
    <cellStyle name="Обычный 3 3" xfId="856"/>
    <cellStyle name="Обычный 4" xfId="857"/>
    <cellStyle name="Обычный 4 2" xfId="858"/>
    <cellStyle name="Обычный 4 2 2" xfId="859"/>
    <cellStyle name="Обычный 4 2 3" xfId="860"/>
    <cellStyle name="Обычный 4 2 4" xfId="861"/>
    <cellStyle name="Обычный 4 2 5" xfId="862"/>
    <cellStyle name="Обычный 4 2 6" xfId="863"/>
    <cellStyle name="Обычный 5" xfId="864"/>
    <cellStyle name="Обычный 5 2" xfId="865"/>
    <cellStyle name="Обычный 6" xfId="866"/>
    <cellStyle name="Обычный 6 2" xfId="867"/>
    <cellStyle name="Обычный 6 2 2" xfId="868"/>
    <cellStyle name="Обычный 6 2 3" xfId="869"/>
    <cellStyle name="Обычный 6 2 4" xfId="870"/>
    <cellStyle name="Обычный 6 2 5" xfId="871"/>
    <cellStyle name="Обычный 6 2 6" xfId="872"/>
    <cellStyle name="Обычный 7" xfId="873"/>
    <cellStyle name="Обычный 8" xfId="874"/>
    <cellStyle name="Обычный 8 2" xfId="875"/>
    <cellStyle name="Обычный 8 3" xfId="876"/>
    <cellStyle name="Обычный 8 4" xfId="877"/>
    <cellStyle name="Обычный 8 5" xfId="878"/>
    <cellStyle name="Обычный 8 6" xfId="879"/>
    <cellStyle name="Обычный 9" xfId="1044"/>
    <cellStyle name="Обычный 9 2" xfId="880"/>
    <cellStyle name="Обычный 9 3" xfId="881"/>
    <cellStyle name="Підсумок" xfId="882"/>
    <cellStyle name="Плохой 2" xfId="883"/>
    <cellStyle name="Плохой 2 2" xfId="884"/>
    <cellStyle name="Плохой 2 3" xfId="885"/>
    <cellStyle name="Плохой 2 4" xfId="886"/>
    <cellStyle name="Плохой 2 5" xfId="887"/>
    <cellStyle name="Плохой 3" xfId="888"/>
    <cellStyle name="Плохой 3 2" xfId="889"/>
    <cellStyle name="Плохой 4" xfId="890"/>
    <cellStyle name="Плохой 5" xfId="891"/>
    <cellStyle name="Поганий" xfId="892"/>
    <cellStyle name="Пояснение 2" xfId="893"/>
    <cellStyle name="Пояснение 2 2" xfId="894"/>
    <cellStyle name="Пояснение 2 3" xfId="895"/>
    <cellStyle name="Пояснение 2 4" xfId="896"/>
    <cellStyle name="Пояснение 2 5" xfId="897"/>
    <cellStyle name="Пояснение 3" xfId="898"/>
    <cellStyle name="Пояснение 3 2" xfId="899"/>
    <cellStyle name="Пояснение 4" xfId="900"/>
    <cellStyle name="Пояснение 5" xfId="901"/>
    <cellStyle name="Примечание 2" xfId="902"/>
    <cellStyle name="Примечание 2 2" xfId="903"/>
    <cellStyle name="Примечание 2 3" xfId="904"/>
    <cellStyle name="Примечание 2 4" xfId="905"/>
    <cellStyle name="Примечание 2 5" xfId="906"/>
    <cellStyle name="Примечание 2 6" xfId="907"/>
    <cellStyle name="Примечание 2 7" xfId="908"/>
    <cellStyle name="Примечание 3" xfId="909"/>
    <cellStyle name="Примечание 3 2" xfId="910"/>
    <cellStyle name="Примечание 4" xfId="911"/>
    <cellStyle name="Примечание 5" xfId="912"/>
    <cellStyle name="Примітка" xfId="913"/>
    <cellStyle name="Примітка 2" xfId="914"/>
    <cellStyle name="Примітка 3" xfId="915"/>
    <cellStyle name="Примітка 4" xfId="916"/>
    <cellStyle name="Примітка 5" xfId="917"/>
    <cellStyle name="Примітка 6" xfId="918"/>
    <cellStyle name="Результат" xfId="919"/>
    <cellStyle name="Связанная ячейка 2" xfId="920"/>
    <cellStyle name="Связанная ячейка 2 2" xfId="921"/>
    <cellStyle name="Связанная ячейка 2 3" xfId="922"/>
    <cellStyle name="Связанная ячейка 2 4" xfId="923"/>
    <cellStyle name="Связанная ячейка 2 5" xfId="924"/>
    <cellStyle name="Связанная ячейка 3" xfId="925"/>
    <cellStyle name="Связанная ячейка 3 2" xfId="926"/>
    <cellStyle name="Связанная ячейка 4" xfId="927"/>
    <cellStyle name="Связанная ячейка 5" xfId="928"/>
    <cellStyle name="Середній" xfId="929"/>
    <cellStyle name="Стиль 1" xfId="930"/>
    <cellStyle name="Текст попередження" xfId="931"/>
    <cellStyle name="Текст пояснення" xfId="932"/>
    <cellStyle name="Текст предупреждения 2" xfId="933"/>
    <cellStyle name="Текст предупреждения 2 2" xfId="934"/>
    <cellStyle name="Текст предупреждения 2 3" xfId="935"/>
    <cellStyle name="Текст предупреждения 2 4" xfId="936"/>
    <cellStyle name="Текст предупреждения 2 5" xfId="937"/>
    <cellStyle name="Текст предупреждения 3" xfId="938"/>
    <cellStyle name="Текст предупреждения 3 2" xfId="939"/>
    <cellStyle name="Текст предупреждения 4" xfId="940"/>
    <cellStyle name="Текст предупреждения 5" xfId="941"/>
    <cellStyle name="Тысячи [0]_Розподіл (2)" xfId="942"/>
    <cellStyle name="Тысячи_бюджет 1998 по клас." xfId="943"/>
    <cellStyle name="Финансовый 2" xfId="944"/>
    <cellStyle name="Финансовый 2 2" xfId="945"/>
    <cellStyle name="Финансовый 2 2 2" xfId="946"/>
    <cellStyle name="Финансовый 2 3" xfId="947"/>
    <cellStyle name="Финансовый 2 4" xfId="948"/>
    <cellStyle name="Финансовый 2 4 2" xfId="949"/>
    <cellStyle name="Финансовый 2 4 3" xfId="950"/>
    <cellStyle name="Финансовый 2 4 4" xfId="951"/>
    <cellStyle name="Финансовый 2 4 5" xfId="952"/>
    <cellStyle name="Финансовый 2 4 6" xfId="953"/>
    <cellStyle name="Финансовый 2 5" xfId="954"/>
    <cellStyle name="Финансовый 2 6" xfId="955"/>
    <cellStyle name="Финансовый 2 7" xfId="956"/>
    <cellStyle name="Финансовый 2 8" xfId="957"/>
    <cellStyle name="Финансовый 2 9" xfId="958"/>
    <cellStyle name="Финансовый 3" xfId="959"/>
    <cellStyle name="Финансовый 3 2" xfId="960"/>
    <cellStyle name="Финансовый 3 2 2" xfId="961"/>
    <cellStyle name="Финансовый 3 2 3" xfId="962"/>
    <cellStyle name="Финансовый 3 2 4" xfId="963"/>
    <cellStyle name="Финансовый 3 2 5" xfId="964"/>
    <cellStyle name="Финансовый 3 2 6" xfId="965"/>
    <cellStyle name="Финансовый 3 3" xfId="966"/>
    <cellStyle name="Финансовый 4" xfId="967"/>
    <cellStyle name="Финансовый 4 10" xfId="968"/>
    <cellStyle name="Финансовый 4 11" xfId="969"/>
    <cellStyle name="Финансовый 4 2" xfId="970"/>
    <cellStyle name="Финансовый 4 2 2" xfId="971"/>
    <cellStyle name="Финансовый 4 2 2 2" xfId="972"/>
    <cellStyle name="Финансовый 4 2 2 3" xfId="973"/>
    <cellStyle name="Финансовый 4 2 2 4" xfId="974"/>
    <cellStyle name="Финансовый 4 2 2 5" xfId="975"/>
    <cellStyle name="Финансовый 4 2 2 6" xfId="976"/>
    <cellStyle name="Финансовый 4 2 3" xfId="977"/>
    <cellStyle name="Финансовый 4 2 4" xfId="978"/>
    <cellStyle name="Финансовый 4 2 5" xfId="979"/>
    <cellStyle name="Финансовый 4 2 6" xfId="980"/>
    <cellStyle name="Финансовый 4 2 7" xfId="981"/>
    <cellStyle name="Финансовый 4 3" xfId="982"/>
    <cellStyle name="Финансовый 4 3 2" xfId="983"/>
    <cellStyle name="Финансовый 4 3 2 2" xfId="984"/>
    <cellStyle name="Финансовый 4 3 2 3" xfId="985"/>
    <cellStyle name="Финансовый 4 3 2 4" xfId="986"/>
    <cellStyle name="Финансовый 4 3 2 5" xfId="987"/>
    <cellStyle name="Финансовый 4 3 2 6" xfId="988"/>
    <cellStyle name="Финансовый 4 3 3" xfId="989"/>
    <cellStyle name="Финансовый 4 3 4" xfId="990"/>
    <cellStyle name="Финансовый 4 3 5" xfId="991"/>
    <cellStyle name="Финансовый 4 3 6" xfId="992"/>
    <cellStyle name="Финансовый 4 3 7" xfId="993"/>
    <cellStyle name="Финансовый 4 4" xfId="994"/>
    <cellStyle name="Финансовый 4 4 2" xfId="995"/>
    <cellStyle name="Финансовый 4 4 3" xfId="996"/>
    <cellStyle name="Финансовый 4 4 4" xfId="997"/>
    <cellStyle name="Финансовый 4 4 5" xfId="998"/>
    <cellStyle name="Финансовый 4 4 6" xfId="999"/>
    <cellStyle name="Финансовый 4 5" xfId="1000"/>
    <cellStyle name="Финансовый 4 5 2" xfId="1001"/>
    <cellStyle name="Финансовый 4 5 3" xfId="1002"/>
    <cellStyle name="Финансовый 4 5 4" xfId="1003"/>
    <cellStyle name="Финансовый 4 5 5" xfId="1004"/>
    <cellStyle name="Финансовый 4 5 6" xfId="1005"/>
    <cellStyle name="Финансовый 4 6" xfId="1006"/>
    <cellStyle name="Финансовый 4 6 2" xfId="1007"/>
    <cellStyle name="Финансовый 4 6 3" xfId="1008"/>
    <cellStyle name="Финансовый 4 6 4" xfId="1009"/>
    <cellStyle name="Финансовый 4 6 5" xfId="1010"/>
    <cellStyle name="Финансовый 4 6 6" xfId="1011"/>
    <cellStyle name="Финансовый 4 7" xfId="1012"/>
    <cellStyle name="Финансовый 4 8" xfId="1013"/>
    <cellStyle name="Финансовый 4 9" xfId="1014"/>
    <cellStyle name="Финансовый 5" xfId="1015"/>
    <cellStyle name="Финансовый 6" xfId="1016"/>
    <cellStyle name="Финансовый 7" xfId="1017"/>
    <cellStyle name="Финансовый 7 2" xfId="1018"/>
    <cellStyle name="Финансовый 7 3" xfId="1019"/>
    <cellStyle name="Финансовый 7 4" xfId="1020"/>
    <cellStyle name="Финансовый 7 5" xfId="1021"/>
    <cellStyle name="Финансовый 7 6" xfId="1022"/>
    <cellStyle name="Финансовый 8" xfId="1023"/>
    <cellStyle name="Финансовый 8 2" xfId="1024"/>
    <cellStyle name="Финансовый 8 3" xfId="1025"/>
    <cellStyle name="Финансовый 8 4" xfId="1026"/>
    <cellStyle name="Финансовый 8 5" xfId="1027"/>
    <cellStyle name="Финансовый 8 6" xfId="1028"/>
    <cellStyle name="Финансовый 9" xfId="1029"/>
    <cellStyle name="Финансовый 9 2" xfId="1030"/>
    <cellStyle name="Финансовый 9 3" xfId="1031"/>
    <cellStyle name="Финансовый 9 4" xfId="1032"/>
    <cellStyle name="Финансовый 9 5" xfId="1033"/>
    <cellStyle name="Финансовый 9 6" xfId="1034"/>
    <cellStyle name="Хороший 2" xfId="1035"/>
    <cellStyle name="Хороший 2 2" xfId="1036"/>
    <cellStyle name="Хороший 2 3" xfId="1037"/>
    <cellStyle name="Хороший 2 4" xfId="1038"/>
    <cellStyle name="Хороший 2 5" xfId="1039"/>
    <cellStyle name="Хороший 3" xfId="1040"/>
    <cellStyle name="Хороший 3 2" xfId="1041"/>
    <cellStyle name="Хороший 4" xfId="1042"/>
    <cellStyle name="Хороший 5" xfId="10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Q3" sqref="Q3"/>
    </sheetView>
  </sheetViews>
  <sheetFormatPr defaultRowHeight="15"/>
  <cols>
    <col min="1" max="1" width="3.7109375" customWidth="1"/>
    <col min="3" max="3" width="5.85546875" customWidth="1"/>
    <col min="4" max="4" width="14.85546875" customWidth="1"/>
    <col min="6" max="6" width="5.140625" customWidth="1"/>
    <col min="9" max="9" width="5.85546875" customWidth="1"/>
    <col min="11" max="11" width="6.5703125" customWidth="1"/>
    <col min="14" max="14" width="11.85546875" customWidth="1"/>
    <col min="15" max="15" width="12" customWidth="1"/>
  </cols>
  <sheetData>
    <row r="1" spans="1:15" ht="54.75" customHeight="1">
      <c r="A1" s="40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ht="71.25">
      <c r="A2" s="7" t="s">
        <v>0</v>
      </c>
      <c r="B2" s="34" t="s">
        <v>1</v>
      </c>
      <c r="C2" s="35"/>
      <c r="D2" s="9" t="s">
        <v>2</v>
      </c>
      <c r="E2" s="9" t="s">
        <v>3</v>
      </c>
      <c r="F2" s="9" t="s">
        <v>4</v>
      </c>
      <c r="G2" s="10" t="s">
        <v>5</v>
      </c>
      <c r="H2" s="10" t="s">
        <v>6</v>
      </c>
      <c r="I2" s="10" t="s">
        <v>7</v>
      </c>
      <c r="J2" s="8" t="s">
        <v>8</v>
      </c>
      <c r="K2" s="1" t="s">
        <v>9</v>
      </c>
      <c r="L2" s="9" t="s">
        <v>10</v>
      </c>
      <c r="M2" s="9" t="s">
        <v>11</v>
      </c>
      <c r="N2" s="1" t="s">
        <v>12</v>
      </c>
      <c r="O2" s="33" t="s">
        <v>49</v>
      </c>
    </row>
    <row r="3" spans="1:15" s="15" customFormat="1" ht="26.25">
      <c r="A3" s="12">
        <v>1</v>
      </c>
      <c r="B3" s="37" t="s">
        <v>13</v>
      </c>
      <c r="C3" s="37"/>
      <c r="D3" s="30" t="s">
        <v>14</v>
      </c>
      <c r="E3" s="2" t="s">
        <v>15</v>
      </c>
      <c r="F3" s="6" t="s">
        <v>16</v>
      </c>
      <c r="G3" s="3">
        <v>3.51</v>
      </c>
      <c r="H3" s="4">
        <v>3.8610000000000002</v>
      </c>
      <c r="I3" s="4">
        <v>0.27027000000000007</v>
      </c>
      <c r="J3" s="5">
        <v>4.1312700000000007</v>
      </c>
      <c r="K3" s="11">
        <v>11496</v>
      </c>
      <c r="L3" s="13">
        <v>4671</v>
      </c>
      <c r="M3" s="11">
        <v>6825</v>
      </c>
      <c r="N3" s="14">
        <v>28195.917750000004</v>
      </c>
      <c r="O3" s="32" t="s">
        <v>50</v>
      </c>
    </row>
    <row r="4" spans="1:15" s="15" customFormat="1" ht="36">
      <c r="A4" s="12">
        <v>2</v>
      </c>
      <c r="B4" s="37" t="s">
        <v>17</v>
      </c>
      <c r="C4" s="37"/>
      <c r="D4" s="30" t="s">
        <v>18</v>
      </c>
      <c r="E4" s="2" t="s">
        <v>19</v>
      </c>
      <c r="F4" s="6" t="s">
        <v>16</v>
      </c>
      <c r="G4" s="3">
        <v>5.71</v>
      </c>
      <c r="H4" s="4">
        <v>6.2810000000000006</v>
      </c>
      <c r="I4" s="4">
        <v>0.43967000000000006</v>
      </c>
      <c r="J4" s="5">
        <v>6.720670000000001</v>
      </c>
      <c r="K4" s="11">
        <v>3760</v>
      </c>
      <c r="L4" s="13">
        <v>280</v>
      </c>
      <c r="M4" s="11">
        <v>3480</v>
      </c>
      <c r="N4" s="14">
        <v>23387.931600000004</v>
      </c>
      <c r="O4" s="32" t="s">
        <v>50</v>
      </c>
    </row>
    <row r="5" spans="1:15" s="15" customFormat="1" ht="48">
      <c r="A5" s="12">
        <v>3</v>
      </c>
      <c r="B5" s="37" t="s">
        <v>51</v>
      </c>
      <c r="C5" s="37"/>
      <c r="D5" s="30" t="s">
        <v>20</v>
      </c>
      <c r="E5" s="2" t="s">
        <v>21</v>
      </c>
      <c r="F5" s="6" t="s">
        <v>16</v>
      </c>
      <c r="G5" s="3">
        <v>28.9</v>
      </c>
      <c r="H5" s="4">
        <v>31.790000000000003</v>
      </c>
      <c r="I5" s="4">
        <v>2.2253000000000003</v>
      </c>
      <c r="J5" s="5">
        <v>34.015300000000003</v>
      </c>
      <c r="K5" s="11">
        <v>25126</v>
      </c>
      <c r="L5" s="13">
        <v>0</v>
      </c>
      <c r="M5" s="11">
        <v>25126</v>
      </c>
      <c r="N5" s="14">
        <v>854668.42780000006</v>
      </c>
      <c r="O5" s="32" t="s">
        <v>50</v>
      </c>
    </row>
    <row r="6" spans="1:15" s="15" customFormat="1" ht="96">
      <c r="A6" s="12">
        <v>4</v>
      </c>
      <c r="B6" s="37" t="s">
        <v>22</v>
      </c>
      <c r="C6" s="37"/>
      <c r="D6" s="30" t="s">
        <v>23</v>
      </c>
      <c r="E6" s="2" t="s">
        <v>24</v>
      </c>
      <c r="F6" s="6" t="s">
        <v>16</v>
      </c>
      <c r="G6" s="3">
        <v>8.4700000000000006</v>
      </c>
      <c r="H6" s="4">
        <v>9.3170000000000019</v>
      </c>
      <c r="I6" s="4">
        <v>0.65219000000000016</v>
      </c>
      <c r="J6" s="5">
        <v>9.9691900000000029</v>
      </c>
      <c r="K6" s="11">
        <v>3755</v>
      </c>
      <c r="L6" s="13">
        <v>430</v>
      </c>
      <c r="M6" s="11">
        <v>3325</v>
      </c>
      <c r="N6" s="14">
        <v>33147.556750000011</v>
      </c>
      <c r="O6" s="32" t="s">
        <v>50</v>
      </c>
    </row>
    <row r="7" spans="1:15" s="15" customFormat="1" ht="26.25">
      <c r="A7" s="12">
        <v>5</v>
      </c>
      <c r="B7" s="38" t="s">
        <v>25</v>
      </c>
      <c r="C7" s="39"/>
      <c r="D7" s="30" t="s">
        <v>26</v>
      </c>
      <c r="E7" s="2" t="s">
        <v>27</v>
      </c>
      <c r="F7" s="6" t="s">
        <v>28</v>
      </c>
      <c r="G7" s="3">
        <v>2.17</v>
      </c>
      <c r="H7" s="4">
        <v>2.387</v>
      </c>
      <c r="I7" s="4">
        <v>0.16709000000000002</v>
      </c>
      <c r="J7" s="5">
        <v>2.55409</v>
      </c>
      <c r="K7" s="11">
        <v>950</v>
      </c>
      <c r="L7" s="13"/>
      <c r="M7" s="11">
        <v>950</v>
      </c>
      <c r="N7" s="14">
        <v>2426.3854999999999</v>
      </c>
      <c r="O7" s="32" t="s">
        <v>50</v>
      </c>
    </row>
    <row r="8" spans="1:15" s="15" customFormat="1" ht="36">
      <c r="A8" s="12">
        <v>6</v>
      </c>
      <c r="B8" s="38" t="s">
        <v>25</v>
      </c>
      <c r="C8" s="39"/>
      <c r="D8" s="30" t="s">
        <v>29</v>
      </c>
      <c r="E8" s="2" t="s">
        <v>27</v>
      </c>
      <c r="F8" s="6" t="s">
        <v>16</v>
      </c>
      <c r="G8" s="3">
        <v>16.11</v>
      </c>
      <c r="H8" s="4">
        <v>17.721</v>
      </c>
      <c r="I8" s="4">
        <v>1.2404700000000002</v>
      </c>
      <c r="J8" s="5">
        <v>18.961470000000002</v>
      </c>
      <c r="K8" s="11">
        <v>5963</v>
      </c>
      <c r="L8" s="13">
        <v>1223</v>
      </c>
      <c r="M8" s="11">
        <v>4740</v>
      </c>
      <c r="N8" s="14">
        <v>89877.367800000007</v>
      </c>
      <c r="O8" s="32" t="s">
        <v>50</v>
      </c>
    </row>
    <row r="9" spans="1:15" s="15" customFormat="1" ht="26.25">
      <c r="A9" s="12">
        <v>7</v>
      </c>
      <c r="B9" s="37" t="s">
        <v>30</v>
      </c>
      <c r="C9" s="37"/>
      <c r="D9" s="30" t="s">
        <v>31</v>
      </c>
      <c r="E9" s="2" t="s">
        <v>32</v>
      </c>
      <c r="F9" s="6" t="s">
        <v>16</v>
      </c>
      <c r="G9" s="3">
        <v>3.63</v>
      </c>
      <c r="H9" s="4">
        <v>3.9930000000000003</v>
      </c>
      <c r="I9" s="4">
        <v>0.27951000000000004</v>
      </c>
      <c r="J9" s="5">
        <v>4.2725100000000005</v>
      </c>
      <c r="K9" s="11">
        <v>16055</v>
      </c>
      <c r="L9" s="13">
        <v>2310</v>
      </c>
      <c r="M9" s="11">
        <v>13745</v>
      </c>
      <c r="N9" s="14">
        <v>58725.649950000006</v>
      </c>
      <c r="O9" s="32" t="s">
        <v>50</v>
      </c>
    </row>
    <row r="10" spans="1:15" s="15" customFormat="1" ht="36">
      <c r="A10" s="12">
        <v>8</v>
      </c>
      <c r="B10" s="37" t="s">
        <v>33</v>
      </c>
      <c r="C10" s="37"/>
      <c r="D10" s="30" t="s">
        <v>34</v>
      </c>
      <c r="E10" s="2" t="s">
        <v>35</v>
      </c>
      <c r="F10" s="6" t="s">
        <v>36</v>
      </c>
      <c r="G10" s="3">
        <v>36.49</v>
      </c>
      <c r="H10" s="4">
        <v>40.139000000000003</v>
      </c>
      <c r="I10" s="4">
        <v>2.8097300000000005</v>
      </c>
      <c r="J10" s="5">
        <v>42.948730000000005</v>
      </c>
      <c r="K10" s="11">
        <v>300</v>
      </c>
      <c r="L10" s="13">
        <v>0</v>
      </c>
      <c r="M10" s="11">
        <v>300</v>
      </c>
      <c r="N10" s="14">
        <v>12884.619000000001</v>
      </c>
      <c r="O10" s="32" t="s">
        <v>50</v>
      </c>
    </row>
    <row r="11" spans="1:15" s="15" customFormat="1" ht="72">
      <c r="A11" s="12">
        <v>9</v>
      </c>
      <c r="B11" s="37" t="s">
        <v>52</v>
      </c>
      <c r="C11" s="37"/>
      <c r="D11" s="30" t="s">
        <v>37</v>
      </c>
      <c r="E11" s="2" t="s">
        <v>38</v>
      </c>
      <c r="F11" s="6" t="s">
        <v>28</v>
      </c>
      <c r="G11" s="3">
        <v>15.71</v>
      </c>
      <c r="H11" s="4">
        <v>17.281000000000002</v>
      </c>
      <c r="I11" s="4">
        <v>1.2096700000000002</v>
      </c>
      <c r="J11" s="5">
        <v>18.490670000000005</v>
      </c>
      <c r="K11" s="11">
        <v>20510</v>
      </c>
      <c r="L11" s="13">
        <v>1510</v>
      </c>
      <c r="M11" s="11">
        <v>19000</v>
      </c>
      <c r="N11" s="14">
        <v>351322.7300000001</v>
      </c>
      <c r="O11" s="32" t="s">
        <v>50</v>
      </c>
    </row>
    <row r="12" spans="1:15" s="15" customFormat="1" ht="26.25">
      <c r="A12" s="12">
        <v>10</v>
      </c>
      <c r="B12" s="37" t="s">
        <v>39</v>
      </c>
      <c r="C12" s="37"/>
      <c r="D12" s="30" t="s">
        <v>40</v>
      </c>
      <c r="E12" s="2" t="s">
        <v>41</v>
      </c>
      <c r="F12" s="6" t="s">
        <v>16</v>
      </c>
      <c r="G12" s="3">
        <v>82.5</v>
      </c>
      <c r="H12" s="4">
        <v>90.750000000000014</v>
      </c>
      <c r="I12" s="4">
        <v>6.3525000000000018</v>
      </c>
      <c r="J12" s="5">
        <v>97.10250000000002</v>
      </c>
      <c r="K12" s="11">
        <v>6925</v>
      </c>
      <c r="L12" s="13">
        <v>1025</v>
      </c>
      <c r="M12" s="11">
        <v>5900</v>
      </c>
      <c r="N12" s="14">
        <v>572904.75000000012</v>
      </c>
      <c r="O12" s="32" t="s">
        <v>50</v>
      </c>
    </row>
    <row r="13" spans="1:15" s="15" customFormat="1" ht="29.25" customHeight="1">
      <c r="A13" s="12">
        <v>11</v>
      </c>
      <c r="B13" s="38" t="s">
        <v>47</v>
      </c>
      <c r="C13" s="39"/>
      <c r="D13" s="30" t="s">
        <v>46</v>
      </c>
      <c r="E13" s="2" t="s">
        <v>45</v>
      </c>
      <c r="F13" s="6" t="s">
        <v>36</v>
      </c>
      <c r="G13" s="23">
        <v>889.7</v>
      </c>
      <c r="H13" s="24">
        <f>G13*1.1</f>
        <v>978.67000000000007</v>
      </c>
      <c r="I13" s="24">
        <f>H13*7%</f>
        <v>68.506900000000016</v>
      </c>
      <c r="J13" s="25">
        <f>H13*1.07</f>
        <v>1047.1769000000002</v>
      </c>
      <c r="K13" s="26">
        <v>1325</v>
      </c>
      <c r="L13" s="27">
        <v>0</v>
      </c>
      <c r="M13" s="26">
        <f>K13-L13</f>
        <v>1325</v>
      </c>
      <c r="N13" s="28">
        <f>M13*J13</f>
        <v>1387509.3925000003</v>
      </c>
      <c r="O13" s="32" t="s">
        <v>50</v>
      </c>
    </row>
    <row r="14" spans="1:15" s="15" customFormat="1" ht="76.5" customHeight="1">
      <c r="A14" s="12">
        <v>12</v>
      </c>
      <c r="B14" s="36" t="s">
        <v>53</v>
      </c>
      <c r="C14" s="36"/>
      <c r="D14" s="31" t="s">
        <v>42</v>
      </c>
      <c r="E14" s="2" t="s">
        <v>43</v>
      </c>
      <c r="F14" s="6" t="s">
        <v>28</v>
      </c>
      <c r="G14" s="3">
        <v>203.45</v>
      </c>
      <c r="H14" s="4">
        <f>G14*1.1</f>
        <v>223.79500000000002</v>
      </c>
      <c r="I14" s="4">
        <f>H14*7%</f>
        <v>15.665650000000003</v>
      </c>
      <c r="J14" s="5">
        <f>H14+I14</f>
        <v>239.46065000000002</v>
      </c>
      <c r="K14" s="11">
        <v>1235</v>
      </c>
      <c r="L14" s="13">
        <v>240</v>
      </c>
      <c r="M14" s="11">
        <f>K14-L14</f>
        <v>995</v>
      </c>
      <c r="N14" s="14">
        <f>J14*M14</f>
        <v>238263.34675000003</v>
      </c>
      <c r="O14" s="32" t="s">
        <v>50</v>
      </c>
    </row>
    <row r="15" spans="1:15" ht="15.75">
      <c r="A15" s="16"/>
      <c r="B15" s="17" t="s">
        <v>44</v>
      </c>
      <c r="C15" s="17"/>
      <c r="D15" s="17"/>
      <c r="E15" s="18"/>
      <c r="F15" s="17"/>
      <c r="G15" s="17"/>
      <c r="H15" s="17"/>
      <c r="I15" s="17"/>
      <c r="J15" s="19"/>
      <c r="K15" s="22"/>
      <c r="L15" s="20"/>
      <c r="M15" s="20"/>
      <c r="N15" s="21">
        <v>3653314.08</v>
      </c>
      <c r="O15" s="29"/>
    </row>
  </sheetData>
  <mergeCells count="14">
    <mergeCell ref="A1:O1"/>
    <mergeCell ref="B2:C2"/>
    <mergeCell ref="B14:C14"/>
    <mergeCell ref="B12:C12"/>
    <mergeCell ref="B10:C10"/>
    <mergeCell ref="B11:C11"/>
    <mergeCell ref="B7:C7"/>
    <mergeCell ref="B8:C8"/>
    <mergeCell ref="B4:C4"/>
    <mergeCell ref="B5:C5"/>
    <mergeCell ref="B6:C6"/>
    <mergeCell ref="B3:C3"/>
    <mergeCell ref="B9:C9"/>
    <mergeCell ref="B13:C1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2021-02-01T08:22:08Z</dcterms:created>
  <dcterms:modified xsi:type="dcterms:W3CDTF">2021-03-04T08:16:44Z</dcterms:modified>
</cp:coreProperties>
</file>