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0" yWindow="0" windowWidth="28800" windowHeight="12225"/>
  </bookViews>
  <sheets>
    <sheet name="Аркуш1" sheetId="1" r:id="rId1"/>
    <sheet name="Аркуш2" sheetId="2" r:id="rId2"/>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K24" i="1"/>
  <c r="G24"/>
  <c r="L24" s="1"/>
  <c r="M24" s="1"/>
  <c r="K23"/>
  <c r="G23"/>
  <c r="L23" s="1"/>
  <c r="M23" s="1"/>
  <c r="K22"/>
  <c r="G22"/>
  <c r="L22" s="1"/>
  <c r="M22" s="1"/>
  <c r="L21"/>
  <c r="M21" s="1"/>
  <c r="K21"/>
  <c r="G21"/>
  <c r="H21" s="1"/>
  <c r="H24" l="1"/>
  <c r="H23"/>
  <c r="H22"/>
  <c r="K7" l="1"/>
  <c r="K8"/>
  <c r="K9"/>
  <c r="K10"/>
  <c r="K11"/>
  <c r="K12"/>
  <c r="K13"/>
  <c r="K14"/>
  <c r="K15"/>
  <c r="K16"/>
  <c r="K17"/>
  <c r="K18"/>
  <c r="K19"/>
  <c r="K20"/>
  <c r="K25" l="1"/>
  <c r="G20"/>
  <c r="L20" s="1"/>
  <c r="M20" s="1"/>
  <c r="H20" l="1"/>
  <c r="G19" l="1"/>
  <c r="L19" s="1"/>
  <c r="M19" s="1"/>
  <c r="G18"/>
  <c r="L18" s="1"/>
  <c r="M18" s="1"/>
  <c r="G17"/>
  <c r="L17" s="1"/>
  <c r="M17" s="1"/>
  <c r="G16"/>
  <c r="L16" s="1"/>
  <c r="M16" s="1"/>
  <c r="G15"/>
  <c r="L15" s="1"/>
  <c r="M15" s="1"/>
  <c r="G14"/>
  <c r="L14" s="1"/>
  <c r="M14" s="1"/>
  <c r="G13"/>
  <c r="L13" s="1"/>
  <c r="M13" s="1"/>
  <c r="G12"/>
  <c r="L12" s="1"/>
  <c r="M12" s="1"/>
  <c r="G11"/>
  <c r="L11" s="1"/>
  <c r="M11" s="1"/>
  <c r="G10"/>
  <c r="L10" s="1"/>
  <c r="M10" s="1"/>
  <c r="G9"/>
  <c r="L9" s="1"/>
  <c r="M9" s="1"/>
  <c r="G8"/>
  <c r="L8" s="1"/>
  <c r="M8" s="1"/>
  <c r="G7"/>
  <c r="L7" s="1"/>
  <c r="M7" s="1"/>
  <c r="M25" l="1"/>
  <c r="H10"/>
  <c r="H14"/>
  <c r="H11"/>
  <c r="H15"/>
  <c r="H7"/>
  <c r="H12"/>
  <c r="H16"/>
  <c r="H8"/>
  <c r="H17"/>
  <c r="H13"/>
  <c r="H18"/>
  <c r="H9"/>
  <c r="H19"/>
  <c r="H25" l="1"/>
</calcChain>
</file>

<file path=xl/sharedStrings.xml><?xml version="1.0" encoding="utf-8"?>
<sst xmlns="http://schemas.openxmlformats.org/spreadsheetml/2006/main" count="108" uniqueCount="72">
  <si>
    <t>набір</t>
  </si>
  <si>
    <t>Transplant Pretreatment Tubes Пробірки для попередньої обробки перед внесенням</t>
  </si>
  <si>
    <t>ARCHITECT Methotrexate Reagent Kit Набір реагентів, 100 тестів, або еквівалент</t>
  </si>
  <si>
    <t>ARCHITECT Methotrexate Calibrators Калібратори, 6 фл. х 4 мл, або еквівалент</t>
  </si>
  <si>
    <t>ARCHITECT Methotrexate Controls Контролі, 4 фл. х 8 мл, або еквівалент</t>
  </si>
  <si>
    <t>ARCHITECT Concentrated Wash Buffer Промивний буфер, 4 фл х 975 мл, або еквівалент</t>
  </si>
  <si>
    <t>ARCHITECT Pre-Trigger Solution Претригерний розчин, 4 фл х 975 мл, або еквівалент</t>
  </si>
  <si>
    <t>ARCHITECT Trigger Solution Тригерний розчин, 4 фл х 975 мл, або еквівалент</t>
  </si>
  <si>
    <t>ARCHITECT Septum Мембрана, 200 шт., або еквівалент</t>
  </si>
  <si>
    <t>ARCHITECT Sample Cups Чашки для зразків, 1000 шт., або еквівалент</t>
  </si>
  <si>
    <t>ARCHITECT Reaction Vessels Реакційні ємності, 4000 шт., або еквівалент</t>
  </si>
  <si>
    <t>ARCHITECT Cyclosporine Reagent Kit Набір реагентів, 100 тестів, або еквівалент</t>
  </si>
  <si>
    <t>ARCHITECT Cyclosporine Calibrators Калібратори, або еквівалент</t>
  </si>
  <si>
    <t>ARCHITECT Cyclosporine Whole Blood Precipitation Reagent Kit Набір реагентів, або еквівалент</t>
  </si>
  <si>
    <t>Multichem WBT Контроль, або еквівалент</t>
  </si>
  <si>
    <t>№</t>
  </si>
  <si>
    <t>компл</t>
  </si>
  <si>
    <t>паков</t>
  </si>
  <si>
    <t>Міжнародна непатентована назва лікарського засобу / Назва медичного виробу</t>
  </si>
  <si>
    <t>Форма випуску</t>
  </si>
  <si>
    <t>Загальна кількість</t>
  </si>
  <si>
    <t>Загальна сума</t>
  </si>
  <si>
    <t>Код та назва національного класифікатору медичного виробу</t>
  </si>
  <si>
    <t>Відомості про державну реєстрацію/технічний регламент</t>
  </si>
  <si>
    <t xml:space="preserve">55439 
Циклоспорин А / циклоспорин, терапевтичний лікарський моніторинг IVD, калібратор </t>
  </si>
  <si>
    <t xml:space="preserve">Декларація про відповідність DOC-3R30-UKR-v.1  від 14.05.2020 </t>
  </si>
  <si>
    <t xml:space="preserve">61001 
Циклоспорин А / циклоспорин терапевтичний лікарський моніторинг ІВД, набір, імунохемілюмінесцентний аналіз </t>
  </si>
  <si>
    <t>Декларація про відповідність DOC-3R30-UKR-v.1 від
14.05.2020</t>
  </si>
  <si>
    <t xml:space="preserve">55441 
Циклоспорин А / циклоспорин, терапевтичний лікарський моніторинг IVD, реагент 
</t>
  </si>
  <si>
    <t>Декларація про відповідність DOC-1L75-UKR-v.1S від 24.08.2017</t>
  </si>
  <si>
    <t xml:space="preserve">47869 
Множинні аналіти клінічної хімії IVD, контрольний матеріал </t>
  </si>
  <si>
    <t xml:space="preserve">55322 
Метотрексат, терапевтичний лікарський моніторинг IVD, калібратор </t>
  </si>
  <si>
    <t xml:space="preserve">61273 
Метотрексат терапевтичний лікарський моніторинг ІВД, набір, імунохемілюмінесцентний аналіз </t>
  </si>
  <si>
    <t xml:space="preserve">
58236 
Буферний промивання та розчин ІВД, автоматичні / напівавтоматичні системи 
</t>
  </si>
  <si>
    <t xml:space="preserve">61163 
Окислювальний реагент для імунохемілюмінесцентного аналізу ІВД </t>
  </si>
  <si>
    <t xml:space="preserve">43865 
Вакуумна пробірка для взяття зразків крові, з K2ЕDТА, IVD
</t>
  </si>
  <si>
    <t>62225 Ємність для лабораторного аналізатора ІВД</t>
  </si>
  <si>
    <t>Декларація про відповідність DOC-2P49-UKR.v.2 11.04.2019</t>
  </si>
  <si>
    <t>Декларація про відповідність DOC-4D18-UKR-v.1 10.05.2017</t>
  </si>
  <si>
    <t>Декларація про відповідність DOC-7C14-UKR-v.1 10.05.2017</t>
  </si>
  <si>
    <t>Декларація про відповідність DOC-7C15-UKR-v.1 13.12.2016</t>
  </si>
  <si>
    <t>Декларація про відповідність DOC-05P77-UKR-v.1 від 
11.08.2017</t>
  </si>
  <si>
    <t>Декларація про відповідність DOC-1P06-UKR-v.2 від 08.11.2019</t>
  </si>
  <si>
    <t>Декларація про відповідність DOC-6C55-UKR-v.1 від 03.05.2017</t>
  </si>
  <si>
    <t>Декларація про відповідність DOC-6E23-UKR-v.1
від 03.05.2017</t>
  </si>
  <si>
    <t>Декларація про відповідність DOC-6C54-UKR-v.1 від 03.05.2017</t>
  </si>
  <si>
    <t>Декларація про відповідність DOC-2P49-UKR.v.2 від 11.04.2019</t>
  </si>
  <si>
    <t>Медико-технічні вимоги на закупівлю реагентів та витратних матеріалів для Референс-лабораторії з лабораторної діагностики онкогематологічних захворювань Українського Референс-центру з клінічної лабораторної діагностики та метрології  згідно заявки регіонів на закупівлю лікарських засобів та медичних виробів за кошти державного бюджету 2021 року 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та медичних виробів для лікування дітей, хворих на онкологічні та онкогематологічні захворювання» в 2021 році</t>
  </si>
  <si>
    <t xml:space="preserve">Цінова пропозиція фірми №1, без ПДВ за 1 одиницю, грн. </t>
  </si>
  <si>
    <t xml:space="preserve">Цінова пропозиція фірми №1,  з ПДВ, за 1 одиницю, грн. </t>
  </si>
  <si>
    <t>Загальна сума, грн.</t>
  </si>
  <si>
    <t>Цінова пропозиція фірми №2, без ПДВ за 1 одиницю, грн.</t>
  </si>
  <si>
    <t xml:space="preserve">Цінова пропозиція фірми №2,  з ПДВ, за 1 одиницю, грн. </t>
  </si>
  <si>
    <t>Ціна середня, з ПДВ, грн.</t>
  </si>
  <si>
    <t>38535 
Метотрексат терапевтичний лікарський моніторинг IVD, контрольний матеріал</t>
  </si>
  <si>
    <t>58793 
Реагент для генерації сигналу при Імунохемілюмінесцентні аналізі ІВД, набір</t>
  </si>
  <si>
    <r>
      <t xml:space="preserve">ЛОТ 1 Реагенти до автоматичних аналізаторів закритого типу Architect </t>
    </r>
    <r>
      <rPr>
        <b/>
        <i/>
        <sz val="12"/>
        <rFont val="Times New Roman"/>
        <family val="1"/>
        <charset val="204"/>
      </rPr>
      <t>i</t>
    </r>
    <r>
      <rPr>
        <b/>
        <sz val="12"/>
        <rFont val="Times New Roman"/>
        <family val="1"/>
        <charset val="204"/>
      </rPr>
      <t>1000</t>
    </r>
    <r>
      <rPr>
        <b/>
        <i/>
        <sz val="12"/>
        <rFont val="Times New Roman"/>
        <family val="1"/>
        <charset val="204"/>
      </rPr>
      <t>SR (закрита система)</t>
    </r>
    <r>
      <rPr>
        <b/>
        <sz val="12"/>
        <rFont val="Times New Roman"/>
        <family val="1"/>
        <charset val="204"/>
      </rPr>
      <t>:</t>
    </r>
  </si>
  <si>
    <t>ARCHITEСT Tacrolimus калібратори ARCHITEСT Tacrolimus Calibrators</t>
  </si>
  <si>
    <t>ARCHITEСT Tacrolimus набір реагентів ARCHITEСT Tacrolimus Reagnt kit</t>
  </si>
  <si>
    <t>ARCHITEСT Tacrolimus Whole Blood Precipitation набір реагентів ARCHITEСT Tacrolimus Whole Blood Precipitation Reagent Kit</t>
  </si>
  <si>
    <t xml:space="preserve">Valve, Manifold Kit Клапан для розподільника рідин </t>
  </si>
  <si>
    <t>55443 
Такролімус, терапевтичний лікарський моніторинг IVD, калібратор</t>
  </si>
  <si>
    <t>Декларація про відповідність DOC-1L77-UKR-v.1M
від 10.05.2017</t>
  </si>
  <si>
    <t xml:space="preserve">61025 
Такролімус терапевтичний лікарський моніторинг ІВД, набір, імунохемілюмінесцентний аналіз </t>
  </si>
  <si>
    <t>Декларація про відповідність DOC-1L77-UKR-v.1M
 від 10.05.2017</t>
  </si>
  <si>
    <t>Декларація про відповідність DOC-1L77-UKR-v.1S
від 10.05.2017</t>
  </si>
  <si>
    <t>Декларація про відповідність DOC-1L86-UKR-v.1  / RoHS-UKR-1 31.03.2017 / 31.01.2020</t>
  </si>
  <si>
    <t>Не є мед. Виробом</t>
  </si>
  <si>
    <t>шт.</t>
  </si>
  <si>
    <t xml:space="preserve">55445 
Такролімус, терапевтичний лікарський моніторинг IVD, реагент </t>
  </si>
  <si>
    <t xml:space="preserve">НАЦІОНАЛЬНИЙ КЛАСИФІКАТОР УКРАЇНИ
Єдиний закупівельний словник ДК 021:2015  </t>
  </si>
  <si>
    <t>Код ДК 021:2015 – 33696500-0 - Лабораторні реактиви</t>
  </si>
</sst>
</file>

<file path=xl/styles.xml><?xml version="1.0" encoding="utf-8"?>
<styleSheet xmlns="http://schemas.openxmlformats.org/spreadsheetml/2006/main">
  <fonts count="12">
    <font>
      <sz val="11"/>
      <color theme="1"/>
      <name val="Calibri"/>
      <family val="2"/>
      <scheme val="minor"/>
    </font>
    <font>
      <sz val="11"/>
      <color theme="1"/>
      <name val="Times New Roman"/>
      <family val="1"/>
      <charset val="204"/>
    </font>
    <font>
      <b/>
      <sz val="11"/>
      <color theme="1"/>
      <name val="Times New Roman"/>
      <family val="1"/>
      <charset val="204"/>
    </font>
    <font>
      <b/>
      <sz val="11"/>
      <name val="Times New Roman"/>
      <family val="1"/>
      <charset val="204"/>
    </font>
    <font>
      <sz val="11"/>
      <name val="Times New Roman"/>
      <family val="1"/>
      <charset val="204"/>
    </font>
    <font>
      <sz val="11"/>
      <color rgb="FF000000"/>
      <name val="Arial"/>
      <family val="2"/>
      <charset val="204"/>
    </font>
    <font>
      <sz val="11"/>
      <color theme="1"/>
      <name val="Arial"/>
      <family val="2"/>
      <charset val="204"/>
    </font>
    <font>
      <b/>
      <sz val="11"/>
      <color rgb="FF000000"/>
      <name val="Times New Roman"/>
      <family val="1"/>
      <charset val="204"/>
    </font>
    <font>
      <b/>
      <sz val="12"/>
      <name val="Times New Roman"/>
      <family val="1"/>
      <charset val="204"/>
    </font>
    <font>
      <b/>
      <i/>
      <sz val="12"/>
      <name val="Times New Roman"/>
      <family val="1"/>
      <charset val="204"/>
    </font>
    <font>
      <b/>
      <sz val="14"/>
      <color theme="1"/>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7">
    <xf numFmtId="0" fontId="0" fillId="0" borderId="0" xfId="0"/>
    <xf numFmtId="0" fontId="1"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xf numFmtId="4" fontId="1"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Border="1" applyAlignment="1">
      <alignment horizontal="left" vertical="center" wrapText="1"/>
    </xf>
    <xf numFmtId="0" fontId="4" fillId="0" borderId="2" xfId="0" applyFont="1" applyFill="1" applyBorder="1" applyAlignment="1">
      <alignment horizontal="left" vertical="center" wrapText="1"/>
    </xf>
    <xf numFmtId="4" fontId="1" fillId="0" borderId="1" xfId="0" applyNumberFormat="1" applyFont="1" applyFill="1" applyBorder="1" applyAlignment="1">
      <alignment horizontal="center" vertical="center" wrapText="1"/>
    </xf>
    <xf numFmtId="0" fontId="0" fillId="0" borderId="0" xfId="0" applyFill="1"/>
    <xf numFmtId="0" fontId="0" fillId="0" borderId="1" xfId="0" applyBorder="1" applyAlignment="1">
      <alignment wrapText="1"/>
    </xf>
    <xf numFmtId="4" fontId="2" fillId="0" borderId="1" xfId="0" applyNumberFormat="1" applyFont="1" applyBorder="1" applyAlignment="1">
      <alignment horizontal="center" vertical="center" wrapText="1"/>
    </xf>
    <xf numFmtId="0" fontId="0" fillId="0" borderId="0" xfId="0" applyBorder="1"/>
    <xf numFmtId="4"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2" xfId="0" applyFont="1" applyFill="1" applyBorder="1" applyAlignment="1">
      <alignment horizontal="left" vertical="center" wrapText="1"/>
    </xf>
    <xf numFmtId="0" fontId="6" fillId="0" borderId="0" xfId="0" applyFont="1" applyAlignment="1"/>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2" fontId="3" fillId="2"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49" fontId="7" fillId="0" borderId="0" xfId="0" applyNumberFormat="1" applyFont="1" applyAlignment="1">
      <alignment horizontal="left" vertical="center" wrapText="1"/>
    </xf>
    <xf numFmtId="0" fontId="5" fillId="0" borderId="0" xfId="0" applyFont="1" applyAlignment="1"/>
    <xf numFmtId="0" fontId="7" fillId="0" borderId="0" xfId="0" applyFont="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 xfId="0" applyFont="1" applyBorder="1" applyAlignment="1">
      <alignment horizontal="center" vertical="center" wrapText="1"/>
    </xf>
    <xf numFmtId="49" fontId="2" fillId="0" borderId="0" xfId="0" applyNumberFormat="1" applyFont="1" applyAlignment="1">
      <alignment horizontal="left" vertical="center" wrapText="1"/>
    </xf>
    <xf numFmtId="0" fontId="2" fillId="0" borderId="0" xfId="0" applyFont="1" applyAlignment="1">
      <alignment horizontal="lef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3:P30"/>
  <sheetViews>
    <sheetView tabSelected="1" zoomScale="73" zoomScaleNormal="73" workbookViewId="0">
      <selection activeCell="B28" sqref="B28:K30"/>
    </sheetView>
  </sheetViews>
  <sheetFormatPr defaultRowHeight="15"/>
  <cols>
    <col min="3" max="3" width="31.85546875" customWidth="1"/>
    <col min="4" max="4" width="11.28515625" customWidth="1"/>
    <col min="5" max="5" width="12.140625" customWidth="1"/>
    <col min="6" max="6" width="13" customWidth="1"/>
    <col min="7" max="7" width="12.7109375" customWidth="1"/>
    <col min="8" max="8" width="12.42578125" customWidth="1"/>
    <col min="9" max="9" width="12.85546875" style="10" customWidth="1"/>
    <col min="10" max="10" width="13" style="10" customWidth="1"/>
    <col min="11" max="11" width="13.28515625" style="10" customWidth="1"/>
    <col min="12" max="12" width="15" customWidth="1"/>
    <col min="13" max="13" width="14.7109375" customWidth="1"/>
    <col min="14" max="14" width="24.28515625" customWidth="1"/>
    <col min="15" max="15" width="27" customWidth="1"/>
    <col min="16" max="16" width="26.42578125" customWidth="1"/>
  </cols>
  <sheetData>
    <row r="3" spans="2:16" ht="105.75" customHeight="1">
      <c r="B3" s="34" t="s">
        <v>47</v>
      </c>
      <c r="C3" s="34"/>
      <c r="D3" s="34"/>
      <c r="E3" s="34"/>
      <c r="F3" s="34"/>
      <c r="G3" s="34"/>
      <c r="H3" s="34"/>
      <c r="I3" s="34"/>
      <c r="J3" s="34"/>
      <c r="K3" s="34"/>
      <c r="L3" s="34"/>
      <c r="M3" s="34"/>
      <c r="N3" s="34"/>
      <c r="O3" s="34"/>
      <c r="P3" s="34"/>
    </row>
    <row r="4" spans="2:16" ht="85.5">
      <c r="B4" s="21" t="s">
        <v>15</v>
      </c>
      <c r="C4" s="21" t="s">
        <v>18</v>
      </c>
      <c r="D4" s="6" t="s">
        <v>19</v>
      </c>
      <c r="E4" s="6" t="s">
        <v>20</v>
      </c>
      <c r="F4" s="6" t="s">
        <v>48</v>
      </c>
      <c r="G4" s="6" t="s">
        <v>49</v>
      </c>
      <c r="H4" s="22" t="s">
        <v>50</v>
      </c>
      <c r="I4" s="6" t="s">
        <v>51</v>
      </c>
      <c r="J4" s="6" t="s">
        <v>52</v>
      </c>
      <c r="K4" s="22" t="s">
        <v>50</v>
      </c>
      <c r="L4" s="22" t="s">
        <v>53</v>
      </c>
      <c r="M4" s="22" t="s">
        <v>50</v>
      </c>
      <c r="N4" s="26" t="s">
        <v>70</v>
      </c>
      <c r="O4" s="22" t="s">
        <v>22</v>
      </c>
      <c r="P4" s="23" t="s">
        <v>23</v>
      </c>
    </row>
    <row r="5" spans="2:16">
      <c r="B5" s="24">
        <v>1</v>
      </c>
      <c r="C5" s="24">
        <v>2</v>
      </c>
      <c r="D5" s="24">
        <v>3</v>
      </c>
      <c r="E5" s="24">
        <v>4</v>
      </c>
      <c r="F5" s="24">
        <v>5</v>
      </c>
      <c r="G5" s="24">
        <v>6</v>
      </c>
      <c r="H5" s="24">
        <v>7</v>
      </c>
      <c r="I5" s="24">
        <v>8</v>
      </c>
      <c r="J5" s="24">
        <v>9</v>
      </c>
      <c r="K5" s="24">
        <v>10</v>
      </c>
      <c r="L5" s="24">
        <v>11</v>
      </c>
      <c r="M5" s="24">
        <v>12</v>
      </c>
      <c r="N5" s="24">
        <v>13</v>
      </c>
      <c r="O5" s="24">
        <v>14</v>
      </c>
      <c r="P5" s="24">
        <v>15</v>
      </c>
    </row>
    <row r="6" spans="2:16" s="13" customFormat="1" ht="36" customHeight="1">
      <c r="B6" s="31" t="s">
        <v>56</v>
      </c>
      <c r="C6" s="32"/>
      <c r="D6" s="32"/>
      <c r="E6" s="32"/>
      <c r="F6" s="32"/>
      <c r="G6" s="32"/>
      <c r="H6" s="32"/>
      <c r="I6" s="32"/>
      <c r="J6" s="32"/>
      <c r="K6" s="32"/>
      <c r="L6" s="32"/>
      <c r="M6" s="32"/>
      <c r="N6" s="32"/>
      <c r="O6" s="32"/>
      <c r="P6" s="33"/>
    </row>
    <row r="7" spans="2:16" ht="121.5" customHeight="1">
      <c r="B7" s="1">
        <v>1</v>
      </c>
      <c r="C7" s="2" t="s">
        <v>2</v>
      </c>
      <c r="D7" s="2" t="s">
        <v>0</v>
      </c>
      <c r="E7" s="2">
        <v>2</v>
      </c>
      <c r="F7" s="5">
        <v>21480</v>
      </c>
      <c r="G7" s="5">
        <f t="shared" ref="G7:G23" si="0">F7*1.07</f>
        <v>22983.600000000002</v>
      </c>
      <c r="H7" s="5">
        <f t="shared" ref="H7:H24" si="1">E7*G7</f>
        <v>45967.200000000004</v>
      </c>
      <c r="I7" s="9">
        <v>22196</v>
      </c>
      <c r="J7" s="9">
        <v>23749.72</v>
      </c>
      <c r="K7" s="9">
        <f t="shared" ref="K7:K24" si="2">E7*J7</f>
        <v>47499.44</v>
      </c>
      <c r="L7" s="5">
        <f t="shared" ref="L7:L24" si="3">(G7+J7)/2</f>
        <v>23366.660000000003</v>
      </c>
      <c r="M7" s="5">
        <f t="shared" ref="M7:M24" si="4">E7*L7</f>
        <v>46733.320000000007</v>
      </c>
      <c r="N7" s="27" t="s">
        <v>71</v>
      </c>
      <c r="O7" s="3" t="s">
        <v>32</v>
      </c>
      <c r="P7" s="3" t="s">
        <v>46</v>
      </c>
    </row>
    <row r="8" spans="2:16" ht="96.75" customHeight="1">
      <c r="B8" s="1">
        <v>2</v>
      </c>
      <c r="C8" s="20" t="s">
        <v>3</v>
      </c>
      <c r="D8" s="2" t="s">
        <v>0</v>
      </c>
      <c r="E8" s="2">
        <v>1</v>
      </c>
      <c r="F8" s="5">
        <v>4170</v>
      </c>
      <c r="G8" s="5">
        <f t="shared" si="0"/>
        <v>4461.9000000000005</v>
      </c>
      <c r="H8" s="5">
        <f t="shared" si="1"/>
        <v>4461.9000000000005</v>
      </c>
      <c r="I8" s="9">
        <v>4309</v>
      </c>
      <c r="J8" s="9">
        <v>4610.63</v>
      </c>
      <c r="K8" s="9">
        <f t="shared" si="2"/>
        <v>4610.63</v>
      </c>
      <c r="L8" s="5">
        <f t="shared" si="3"/>
        <v>4536.2650000000003</v>
      </c>
      <c r="M8" s="5">
        <f t="shared" si="4"/>
        <v>4536.2650000000003</v>
      </c>
      <c r="N8" s="27" t="s">
        <v>71</v>
      </c>
      <c r="O8" s="3" t="s">
        <v>31</v>
      </c>
      <c r="P8" s="3" t="s">
        <v>46</v>
      </c>
    </row>
    <row r="9" spans="2:16" ht="89.25" customHeight="1">
      <c r="B9" s="1">
        <v>3</v>
      </c>
      <c r="C9" s="8" t="s">
        <v>4</v>
      </c>
      <c r="D9" s="2" t="s">
        <v>0</v>
      </c>
      <c r="E9" s="2">
        <v>1</v>
      </c>
      <c r="F9" s="5">
        <v>3660</v>
      </c>
      <c r="G9" s="5">
        <f t="shared" si="0"/>
        <v>3916.2000000000003</v>
      </c>
      <c r="H9" s="5">
        <f t="shared" si="1"/>
        <v>3916.2000000000003</v>
      </c>
      <c r="I9" s="9">
        <v>3782</v>
      </c>
      <c r="J9" s="9">
        <v>4046.74</v>
      </c>
      <c r="K9" s="9">
        <f t="shared" si="2"/>
        <v>4046.74</v>
      </c>
      <c r="L9" s="5">
        <f t="shared" si="3"/>
        <v>3981.4700000000003</v>
      </c>
      <c r="M9" s="5">
        <f t="shared" si="4"/>
        <v>3981.4700000000003</v>
      </c>
      <c r="N9" s="27" t="s">
        <v>71</v>
      </c>
      <c r="O9" s="3" t="s">
        <v>54</v>
      </c>
      <c r="P9" s="3" t="s">
        <v>37</v>
      </c>
    </row>
    <row r="10" spans="2:16" s="10" customFormat="1" ht="90">
      <c r="B10" s="1">
        <v>4</v>
      </c>
      <c r="C10" s="8" t="s">
        <v>5</v>
      </c>
      <c r="D10" s="2" t="s">
        <v>17</v>
      </c>
      <c r="E10" s="2">
        <v>5</v>
      </c>
      <c r="F10" s="9">
        <v>1770</v>
      </c>
      <c r="G10" s="9">
        <f t="shared" si="0"/>
        <v>1893.9</v>
      </c>
      <c r="H10" s="9">
        <f t="shared" si="1"/>
        <v>9469.5</v>
      </c>
      <c r="I10" s="9">
        <v>1829</v>
      </c>
      <c r="J10" s="9">
        <v>1957.03</v>
      </c>
      <c r="K10" s="9">
        <f t="shared" si="2"/>
        <v>9785.15</v>
      </c>
      <c r="L10" s="5">
        <f t="shared" si="3"/>
        <v>1925.4650000000001</v>
      </c>
      <c r="M10" s="5">
        <f t="shared" si="4"/>
        <v>9627.3250000000007</v>
      </c>
      <c r="N10" s="27" t="s">
        <v>71</v>
      </c>
      <c r="O10" s="15" t="s">
        <v>33</v>
      </c>
      <c r="P10" s="15" t="s">
        <v>45</v>
      </c>
    </row>
    <row r="11" spans="2:16" s="10" customFormat="1" ht="60">
      <c r="B11" s="1">
        <v>5</v>
      </c>
      <c r="C11" s="8" t="s">
        <v>6</v>
      </c>
      <c r="D11" s="2" t="s">
        <v>17</v>
      </c>
      <c r="E11" s="2">
        <v>5</v>
      </c>
      <c r="F11" s="9">
        <v>4050</v>
      </c>
      <c r="G11" s="9">
        <f t="shared" si="0"/>
        <v>4333.5</v>
      </c>
      <c r="H11" s="9">
        <f t="shared" si="1"/>
        <v>21667.5</v>
      </c>
      <c r="I11" s="9">
        <v>4185</v>
      </c>
      <c r="J11" s="9">
        <v>4477.95</v>
      </c>
      <c r="K11" s="9">
        <f t="shared" si="2"/>
        <v>22389.75</v>
      </c>
      <c r="L11" s="5">
        <f t="shared" si="3"/>
        <v>4405.7250000000004</v>
      </c>
      <c r="M11" s="5">
        <f t="shared" si="4"/>
        <v>22028.625</v>
      </c>
      <c r="N11" s="27" t="s">
        <v>71</v>
      </c>
      <c r="O11" s="15" t="s">
        <v>34</v>
      </c>
      <c r="P11" s="15" t="s">
        <v>44</v>
      </c>
    </row>
    <row r="12" spans="2:16" ht="102.75" customHeight="1">
      <c r="B12" s="1">
        <v>6</v>
      </c>
      <c r="C12" s="8" t="s">
        <v>7</v>
      </c>
      <c r="D12" s="2" t="s">
        <v>17</v>
      </c>
      <c r="E12" s="2">
        <v>5</v>
      </c>
      <c r="F12" s="5">
        <v>1650</v>
      </c>
      <c r="G12" s="5">
        <f t="shared" si="0"/>
        <v>1765.5</v>
      </c>
      <c r="H12" s="5">
        <f t="shared" si="1"/>
        <v>8827.5</v>
      </c>
      <c r="I12" s="9">
        <v>1705</v>
      </c>
      <c r="J12" s="9">
        <v>1824.35</v>
      </c>
      <c r="K12" s="9">
        <f t="shared" si="2"/>
        <v>9121.75</v>
      </c>
      <c r="L12" s="5">
        <f t="shared" si="3"/>
        <v>1794.925</v>
      </c>
      <c r="M12" s="5">
        <f t="shared" si="4"/>
        <v>8974.625</v>
      </c>
      <c r="N12" s="27" t="s">
        <v>71</v>
      </c>
      <c r="O12" s="3" t="s">
        <v>55</v>
      </c>
      <c r="P12" s="3" t="s">
        <v>43</v>
      </c>
    </row>
    <row r="13" spans="2:16" ht="75.75" customHeight="1">
      <c r="B13" s="1">
        <v>7</v>
      </c>
      <c r="C13" s="8" t="s">
        <v>8</v>
      </c>
      <c r="D13" s="2" t="s">
        <v>17</v>
      </c>
      <c r="E13" s="2">
        <v>1</v>
      </c>
      <c r="F13" s="5">
        <v>1680</v>
      </c>
      <c r="G13" s="5">
        <f t="shared" si="0"/>
        <v>1797.6000000000001</v>
      </c>
      <c r="H13" s="5">
        <f t="shared" si="1"/>
        <v>1797.6000000000001</v>
      </c>
      <c r="I13" s="9">
        <v>1736</v>
      </c>
      <c r="J13" s="9">
        <v>1857.52</v>
      </c>
      <c r="K13" s="9">
        <f t="shared" si="2"/>
        <v>1857.52</v>
      </c>
      <c r="L13" s="5">
        <f t="shared" si="3"/>
        <v>1827.56</v>
      </c>
      <c r="M13" s="5">
        <f t="shared" si="4"/>
        <v>1827.56</v>
      </c>
      <c r="N13" s="27" t="s">
        <v>71</v>
      </c>
      <c r="O13" s="3" t="s">
        <v>36</v>
      </c>
      <c r="P13" s="3" t="s">
        <v>38</v>
      </c>
    </row>
    <row r="14" spans="2:16" ht="45">
      <c r="B14" s="1">
        <v>8</v>
      </c>
      <c r="C14" s="8" t="s">
        <v>9</v>
      </c>
      <c r="D14" s="2" t="s">
        <v>17</v>
      </c>
      <c r="E14" s="2">
        <v>1</v>
      </c>
      <c r="F14" s="5">
        <v>1710</v>
      </c>
      <c r="G14" s="5">
        <f t="shared" si="0"/>
        <v>1829.7</v>
      </c>
      <c r="H14" s="5">
        <f t="shared" si="1"/>
        <v>1829.7</v>
      </c>
      <c r="I14" s="9">
        <v>1767</v>
      </c>
      <c r="J14" s="9">
        <v>1890.69</v>
      </c>
      <c r="K14" s="9">
        <f t="shared" si="2"/>
        <v>1890.69</v>
      </c>
      <c r="L14" s="5">
        <f t="shared" si="3"/>
        <v>1860.1950000000002</v>
      </c>
      <c r="M14" s="5">
        <f t="shared" si="4"/>
        <v>1860.1950000000002</v>
      </c>
      <c r="N14" s="27" t="s">
        <v>71</v>
      </c>
      <c r="O14" s="3" t="s">
        <v>36</v>
      </c>
      <c r="P14" s="3" t="s">
        <v>39</v>
      </c>
    </row>
    <row r="15" spans="2:16" ht="45">
      <c r="B15" s="1">
        <v>9</v>
      </c>
      <c r="C15" s="8" t="s">
        <v>10</v>
      </c>
      <c r="D15" s="2" t="s">
        <v>17</v>
      </c>
      <c r="E15" s="2">
        <v>5</v>
      </c>
      <c r="F15" s="5">
        <v>5070</v>
      </c>
      <c r="G15" s="5">
        <f t="shared" si="0"/>
        <v>5424.9000000000005</v>
      </c>
      <c r="H15" s="5">
        <f t="shared" si="1"/>
        <v>27124.500000000004</v>
      </c>
      <c r="I15" s="9">
        <v>5239</v>
      </c>
      <c r="J15" s="9">
        <v>5605.73</v>
      </c>
      <c r="K15" s="9">
        <f t="shared" si="2"/>
        <v>28028.649999999998</v>
      </c>
      <c r="L15" s="5">
        <f t="shared" si="3"/>
        <v>5515.3150000000005</v>
      </c>
      <c r="M15" s="5">
        <f t="shared" si="4"/>
        <v>27576.575000000004</v>
      </c>
      <c r="N15" s="27" t="s">
        <v>71</v>
      </c>
      <c r="O15" s="3" t="s">
        <v>36</v>
      </c>
      <c r="P15" s="16" t="s">
        <v>40</v>
      </c>
    </row>
    <row r="16" spans="2:16" ht="126.75" customHeight="1">
      <c r="B16" s="1">
        <v>10</v>
      </c>
      <c r="C16" s="8" t="s">
        <v>11</v>
      </c>
      <c r="D16" s="2" t="s">
        <v>16</v>
      </c>
      <c r="E16" s="2">
        <v>3</v>
      </c>
      <c r="F16" s="5">
        <v>19350</v>
      </c>
      <c r="G16" s="5">
        <f t="shared" si="0"/>
        <v>20704.5</v>
      </c>
      <c r="H16" s="5">
        <f t="shared" si="1"/>
        <v>62113.5</v>
      </c>
      <c r="I16" s="9">
        <v>19995</v>
      </c>
      <c r="J16" s="9">
        <v>21394.65</v>
      </c>
      <c r="K16" s="9">
        <f t="shared" si="2"/>
        <v>64183.950000000004</v>
      </c>
      <c r="L16" s="5">
        <f t="shared" si="3"/>
        <v>21049.575000000001</v>
      </c>
      <c r="M16" s="5">
        <f t="shared" si="4"/>
        <v>63148.725000000006</v>
      </c>
      <c r="N16" s="27" t="s">
        <v>71</v>
      </c>
      <c r="O16" s="3" t="s">
        <v>26</v>
      </c>
      <c r="P16" s="16" t="s">
        <v>27</v>
      </c>
    </row>
    <row r="17" spans="2:16" ht="120.75" customHeight="1">
      <c r="B17" s="1">
        <v>11</v>
      </c>
      <c r="C17" s="8" t="s">
        <v>12</v>
      </c>
      <c r="D17" s="2" t="s">
        <v>16</v>
      </c>
      <c r="E17" s="2">
        <v>1</v>
      </c>
      <c r="F17" s="5">
        <v>3600</v>
      </c>
      <c r="G17" s="5">
        <f t="shared" si="0"/>
        <v>3852</v>
      </c>
      <c r="H17" s="5">
        <f t="shared" si="1"/>
        <v>3852</v>
      </c>
      <c r="I17" s="9">
        <v>3720</v>
      </c>
      <c r="J17" s="9">
        <v>3980</v>
      </c>
      <c r="K17" s="9">
        <f t="shared" si="2"/>
        <v>3980</v>
      </c>
      <c r="L17" s="5">
        <f t="shared" si="3"/>
        <v>3916</v>
      </c>
      <c r="M17" s="5">
        <f t="shared" si="4"/>
        <v>3916</v>
      </c>
      <c r="N17" s="27" t="s">
        <v>71</v>
      </c>
      <c r="O17" s="3" t="s">
        <v>24</v>
      </c>
      <c r="P17" s="16" t="s">
        <v>25</v>
      </c>
    </row>
    <row r="18" spans="2:16" ht="90" customHeight="1">
      <c r="B18" s="1">
        <v>12</v>
      </c>
      <c r="C18" s="8" t="s">
        <v>13</v>
      </c>
      <c r="D18" s="2" t="s">
        <v>16</v>
      </c>
      <c r="E18" s="2">
        <v>12</v>
      </c>
      <c r="F18" s="5">
        <v>3660</v>
      </c>
      <c r="G18" s="5">
        <f t="shared" si="0"/>
        <v>3916.2000000000003</v>
      </c>
      <c r="H18" s="5">
        <f t="shared" si="1"/>
        <v>46994.400000000001</v>
      </c>
      <c r="I18" s="9">
        <v>3782</v>
      </c>
      <c r="J18" s="9">
        <v>4046.74</v>
      </c>
      <c r="K18" s="9">
        <f t="shared" si="2"/>
        <v>48560.88</v>
      </c>
      <c r="L18" s="5">
        <f t="shared" si="3"/>
        <v>3981.4700000000003</v>
      </c>
      <c r="M18" s="5">
        <f t="shared" si="4"/>
        <v>47777.64</v>
      </c>
      <c r="N18" s="27" t="s">
        <v>71</v>
      </c>
      <c r="O18" s="3" t="s">
        <v>28</v>
      </c>
      <c r="P18" s="17" t="s">
        <v>29</v>
      </c>
    </row>
    <row r="19" spans="2:16" ht="91.5" customHeight="1">
      <c r="B19" s="1">
        <v>13</v>
      </c>
      <c r="C19" s="8" t="s">
        <v>14</v>
      </c>
      <c r="D19" s="3" t="s">
        <v>17</v>
      </c>
      <c r="E19" s="2">
        <v>1</v>
      </c>
      <c r="F19" s="5">
        <v>12690</v>
      </c>
      <c r="G19" s="5">
        <f t="shared" si="0"/>
        <v>13578.300000000001</v>
      </c>
      <c r="H19" s="5">
        <f t="shared" si="1"/>
        <v>13578.300000000001</v>
      </c>
      <c r="I19" s="9">
        <v>13113</v>
      </c>
      <c r="J19" s="9">
        <v>14030.91</v>
      </c>
      <c r="K19" s="9">
        <f t="shared" si="2"/>
        <v>14030.91</v>
      </c>
      <c r="L19" s="5">
        <f t="shared" si="3"/>
        <v>13804.605</v>
      </c>
      <c r="M19" s="5">
        <f t="shared" si="4"/>
        <v>13804.605</v>
      </c>
      <c r="N19" s="27" t="s">
        <v>71</v>
      </c>
      <c r="O19" s="3" t="s">
        <v>30</v>
      </c>
      <c r="P19" s="16" t="s">
        <v>41</v>
      </c>
    </row>
    <row r="20" spans="2:16" ht="92.25" customHeight="1">
      <c r="B20" s="1">
        <v>14</v>
      </c>
      <c r="C20" s="7" t="s">
        <v>1</v>
      </c>
      <c r="D20" s="3" t="s">
        <v>17</v>
      </c>
      <c r="E20" s="3">
        <v>14</v>
      </c>
      <c r="F20" s="5">
        <v>930</v>
      </c>
      <c r="G20" s="5">
        <f t="shared" si="0"/>
        <v>995.1</v>
      </c>
      <c r="H20" s="5">
        <f t="shared" si="1"/>
        <v>13931.4</v>
      </c>
      <c r="I20" s="9">
        <v>961</v>
      </c>
      <c r="J20" s="9">
        <v>1028.27</v>
      </c>
      <c r="K20" s="9">
        <f t="shared" si="2"/>
        <v>14395.779999999999</v>
      </c>
      <c r="L20" s="5">
        <f t="shared" si="3"/>
        <v>1011.6849999999999</v>
      </c>
      <c r="M20" s="5">
        <f t="shared" si="4"/>
        <v>14163.59</v>
      </c>
      <c r="N20" s="27" t="s">
        <v>71</v>
      </c>
      <c r="O20" s="3" t="s">
        <v>35</v>
      </c>
      <c r="P20" s="16" t="s">
        <v>42</v>
      </c>
    </row>
    <row r="21" spans="2:16" ht="84" customHeight="1">
      <c r="B21" s="1">
        <v>15</v>
      </c>
      <c r="C21" s="7" t="s">
        <v>57</v>
      </c>
      <c r="D21" s="3" t="s">
        <v>16</v>
      </c>
      <c r="E21" s="3">
        <v>1</v>
      </c>
      <c r="F21" s="5">
        <v>3600</v>
      </c>
      <c r="G21" s="5">
        <f t="shared" si="0"/>
        <v>3852</v>
      </c>
      <c r="H21" s="5">
        <f t="shared" si="1"/>
        <v>3852</v>
      </c>
      <c r="I21" s="9">
        <v>3720</v>
      </c>
      <c r="J21" s="9">
        <v>3980.4</v>
      </c>
      <c r="K21" s="9">
        <f t="shared" si="2"/>
        <v>3980.4</v>
      </c>
      <c r="L21" s="5">
        <f t="shared" si="3"/>
        <v>3916.2</v>
      </c>
      <c r="M21" s="5">
        <f t="shared" si="4"/>
        <v>3916.2</v>
      </c>
      <c r="N21" s="27" t="s">
        <v>71</v>
      </c>
      <c r="O21" s="25" t="s">
        <v>61</v>
      </c>
      <c r="P21" s="25" t="s">
        <v>62</v>
      </c>
    </row>
    <row r="22" spans="2:16" ht="92.25" customHeight="1">
      <c r="B22" s="1">
        <v>16</v>
      </c>
      <c r="C22" s="7" t="s">
        <v>58</v>
      </c>
      <c r="D22" s="3" t="s">
        <v>16</v>
      </c>
      <c r="E22" s="3">
        <v>1</v>
      </c>
      <c r="F22" s="5">
        <v>15240</v>
      </c>
      <c r="G22" s="5">
        <f t="shared" si="0"/>
        <v>16306.800000000001</v>
      </c>
      <c r="H22" s="5">
        <f t="shared" si="1"/>
        <v>16306.800000000001</v>
      </c>
      <c r="I22" s="9">
        <v>15748</v>
      </c>
      <c r="J22" s="9">
        <v>16850.36</v>
      </c>
      <c r="K22" s="9">
        <f t="shared" si="2"/>
        <v>16850.36</v>
      </c>
      <c r="L22" s="5">
        <f t="shared" si="3"/>
        <v>16578.580000000002</v>
      </c>
      <c r="M22" s="5">
        <f t="shared" si="4"/>
        <v>16578.580000000002</v>
      </c>
      <c r="N22" s="27" t="s">
        <v>71</v>
      </c>
      <c r="O22" s="25" t="s">
        <v>63</v>
      </c>
      <c r="P22" s="25" t="s">
        <v>64</v>
      </c>
    </row>
    <row r="23" spans="2:16" ht="90" customHeight="1">
      <c r="B23" s="1">
        <v>17</v>
      </c>
      <c r="C23" s="7" t="s">
        <v>59</v>
      </c>
      <c r="D23" s="3" t="s">
        <v>16</v>
      </c>
      <c r="E23" s="3">
        <v>1</v>
      </c>
      <c r="F23" s="5">
        <v>1290</v>
      </c>
      <c r="G23" s="5">
        <f t="shared" si="0"/>
        <v>1380.3000000000002</v>
      </c>
      <c r="H23" s="5">
        <f t="shared" si="1"/>
        <v>1380.3000000000002</v>
      </c>
      <c r="I23" s="9">
        <v>1333</v>
      </c>
      <c r="J23" s="9">
        <v>1426.31</v>
      </c>
      <c r="K23" s="9">
        <f t="shared" si="2"/>
        <v>1426.31</v>
      </c>
      <c r="L23" s="5">
        <f t="shared" si="3"/>
        <v>1403.3050000000001</v>
      </c>
      <c r="M23" s="5">
        <f t="shared" si="4"/>
        <v>1403.3050000000001</v>
      </c>
      <c r="N23" s="27" t="s">
        <v>71</v>
      </c>
      <c r="O23" s="25" t="s">
        <v>69</v>
      </c>
      <c r="P23" s="25" t="s">
        <v>65</v>
      </c>
    </row>
    <row r="24" spans="2:16" ht="77.25" customHeight="1">
      <c r="B24" s="1">
        <v>18</v>
      </c>
      <c r="C24" s="7" t="s">
        <v>60</v>
      </c>
      <c r="D24" s="3" t="s">
        <v>68</v>
      </c>
      <c r="E24" s="3">
        <v>1</v>
      </c>
      <c r="F24" s="5">
        <v>13500</v>
      </c>
      <c r="G24" s="5">
        <f>F24*1.2</f>
        <v>16200</v>
      </c>
      <c r="H24" s="5">
        <f t="shared" si="1"/>
        <v>16200</v>
      </c>
      <c r="I24" s="9">
        <v>14000</v>
      </c>
      <c r="J24" s="9">
        <v>16800</v>
      </c>
      <c r="K24" s="9">
        <f t="shared" si="2"/>
        <v>16800</v>
      </c>
      <c r="L24" s="5">
        <f t="shared" si="3"/>
        <v>16500</v>
      </c>
      <c r="M24" s="5">
        <f t="shared" si="4"/>
        <v>16500</v>
      </c>
      <c r="N24" s="27" t="s">
        <v>71</v>
      </c>
      <c r="O24" s="25" t="s">
        <v>67</v>
      </c>
      <c r="P24" s="25" t="s">
        <v>66</v>
      </c>
    </row>
    <row r="25" spans="2:16" ht="34.5" customHeight="1">
      <c r="B25" s="1"/>
      <c r="C25" s="18" t="s">
        <v>21</v>
      </c>
      <c r="D25" s="2"/>
      <c r="E25" s="2"/>
      <c r="F25" s="5"/>
      <c r="G25" s="5"/>
      <c r="H25" s="12">
        <f>SUM(H7:H24)</f>
        <v>303270.3</v>
      </c>
      <c r="I25" s="9"/>
      <c r="J25" s="9"/>
      <c r="K25" s="14">
        <f>SUM(K7:K24)</f>
        <v>313438.90999999997</v>
      </c>
      <c r="L25" s="5"/>
      <c r="M25" s="12">
        <f>SUM(M7:M24)</f>
        <v>308354.60500000004</v>
      </c>
      <c r="N25" s="12"/>
      <c r="O25" s="4"/>
      <c r="P25" s="11"/>
    </row>
    <row r="28" spans="2:16" ht="74.25" customHeight="1">
      <c r="C28" s="35"/>
      <c r="D28" s="29"/>
      <c r="E28" s="29"/>
      <c r="F28" s="19"/>
      <c r="G28" s="19"/>
      <c r="H28" s="19"/>
      <c r="I28" s="19"/>
      <c r="J28" s="36"/>
      <c r="K28" s="36"/>
    </row>
    <row r="29" spans="2:16" ht="86.25" customHeight="1">
      <c r="C29" s="35"/>
      <c r="D29" s="29"/>
      <c r="E29" s="29"/>
      <c r="F29" s="19"/>
      <c r="G29" s="19"/>
      <c r="H29" s="19"/>
      <c r="I29" s="19"/>
      <c r="J29" s="36"/>
      <c r="K29" s="36"/>
    </row>
    <row r="30" spans="2:16" ht="84" customHeight="1">
      <c r="C30" s="28"/>
      <c r="D30" s="29"/>
      <c r="E30" s="29"/>
      <c r="F30" s="19"/>
      <c r="G30" s="19"/>
      <c r="H30" s="19"/>
      <c r="I30" s="19"/>
      <c r="J30" s="30"/>
      <c r="K30" s="30"/>
    </row>
  </sheetData>
  <mergeCells count="8">
    <mergeCell ref="C30:E30"/>
    <mergeCell ref="J30:K30"/>
    <mergeCell ref="B6:P6"/>
    <mergeCell ref="B3:P3"/>
    <mergeCell ref="C28:E28"/>
    <mergeCell ref="J28:K28"/>
    <mergeCell ref="C29:E29"/>
    <mergeCell ref="J29:K29"/>
  </mergeCell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Аркуш1</vt:lpstr>
      <vt:lpstr>Аркуш2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2021-03-01T12:24:05Z</dcterms:modified>
</cp:coreProperties>
</file>